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vícení v dom." sheetId="1" r:id="rId1"/>
    <sheet name="podrobně" sheetId="2" r:id="rId2"/>
  </sheets>
  <definedNames/>
  <calcPr fullCalcOnLoad="1"/>
</workbook>
</file>

<file path=xl/sharedStrings.xml><?xml version="1.0" encoding="utf-8"?>
<sst xmlns="http://schemas.openxmlformats.org/spreadsheetml/2006/main" count="216" uniqueCount="59">
  <si>
    <t>pokoj</t>
  </si>
  <si>
    <t>žárovka</t>
  </si>
  <si>
    <t>světlo</t>
  </si>
  <si>
    <t>čas</t>
  </si>
  <si>
    <t>obývák</t>
  </si>
  <si>
    <t>lustr</t>
  </si>
  <si>
    <t>lampička</t>
  </si>
  <si>
    <t>30 W</t>
  </si>
  <si>
    <t>kuchyň</t>
  </si>
  <si>
    <t>zářivka</t>
  </si>
  <si>
    <t>100 W</t>
  </si>
  <si>
    <t>ložnice</t>
  </si>
  <si>
    <t>60 W</t>
  </si>
  <si>
    <t xml:space="preserve">lustr </t>
  </si>
  <si>
    <t>WC</t>
  </si>
  <si>
    <t>koupelna</t>
  </si>
  <si>
    <t>bodovky</t>
  </si>
  <si>
    <t>od-do</t>
  </si>
  <si>
    <t>min</t>
  </si>
  <si>
    <t>5.45-6.45</t>
  </si>
  <si>
    <t>18.10-18.20</t>
  </si>
  <si>
    <t>16.30-24.00</t>
  </si>
  <si>
    <t>18.00-19.00</t>
  </si>
  <si>
    <t>6.00-7.30</t>
  </si>
  <si>
    <t>16.00-22.00</t>
  </si>
  <si>
    <t>2*30 W</t>
  </si>
  <si>
    <t>17.20-17.30</t>
  </si>
  <si>
    <t>21.15-21.25</t>
  </si>
  <si>
    <t>21.40-21.50</t>
  </si>
  <si>
    <t>21.30-21.40</t>
  </si>
  <si>
    <t>22.10-22.55</t>
  </si>
  <si>
    <t>3*40 W</t>
  </si>
  <si>
    <t>6.00-6.45</t>
  </si>
  <si>
    <t>22.00-23.15</t>
  </si>
  <si>
    <t>6.15-6.45</t>
  </si>
  <si>
    <t>21.00-22.00</t>
  </si>
  <si>
    <t>23.00-01.00</t>
  </si>
  <si>
    <t>7.00-7.30</t>
  </si>
  <si>
    <t>18.30-19.00</t>
  </si>
  <si>
    <t>7.15-7.30</t>
  </si>
  <si>
    <t>18.00-22.30</t>
  </si>
  <si>
    <t>6.10-6.20</t>
  </si>
  <si>
    <t>7.05-7.15</t>
  </si>
  <si>
    <t>6.10-6.30</t>
  </si>
  <si>
    <t>7.00-7.20</t>
  </si>
  <si>
    <t>10* odpol.</t>
  </si>
  <si>
    <t>4* večer</t>
  </si>
  <si>
    <t>2*40 W</t>
  </si>
  <si>
    <t>16* den</t>
  </si>
  <si>
    <t>předsíně</t>
  </si>
  <si>
    <t>lampy</t>
  </si>
  <si>
    <t xml:space="preserve"> 60 W</t>
  </si>
  <si>
    <t>6* den</t>
  </si>
  <si>
    <t>celkem</t>
  </si>
  <si>
    <t>hod</t>
  </si>
  <si>
    <t>spotřeba</t>
  </si>
  <si>
    <t>kWh</t>
  </si>
  <si>
    <t>Wh</t>
  </si>
  <si>
    <t>W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</si>
</sst>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"/>
    <numFmt numFmtId="165" formatCode="0.00000000"/>
    <numFmt numFmtId="166" formatCode="0.000000000"/>
    <numFmt numFmtId="167" formatCode="0.000000"/>
    <numFmt numFmtId="168" formatCode="0.00000"/>
    <numFmt numFmtId="169" formatCode="0.0000"/>
    <numFmt numFmtId="170" formatCode="0.000"/>
  </numFmts>
  <fonts count="12">
    <font>
      <sz val="10"/>
      <name val="Arial CE"/>
      <family val="0"/>
    </font>
    <font>
      <b/>
      <sz val="14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Comic Sans MS"/>
      <family val="4"/>
    </font>
    <font>
      <sz val="10"/>
      <name val="Lucida Sans"/>
      <family val="2"/>
    </font>
    <font>
      <sz val="8"/>
      <name val="Lucida Sans"/>
      <family val="2"/>
    </font>
    <font>
      <sz val="10"/>
      <name val="Modern"/>
      <family val="3"/>
    </font>
    <font>
      <sz val="9"/>
      <name val="Modern"/>
      <family val="3"/>
    </font>
    <font>
      <sz val="14"/>
      <name val="Arial CE"/>
      <family val="0"/>
    </font>
  </fonts>
  <fills count="12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hair"/>
      <top>
        <color indexed="63"/>
      </top>
      <bottom style="hair"/>
    </border>
    <border>
      <left style="hair"/>
      <right style="dashed"/>
      <top>
        <color indexed="63"/>
      </top>
      <bottom style="hair"/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double"/>
      <top>
        <color indexed="63"/>
      </top>
      <bottom style="hair"/>
    </border>
    <border>
      <left style="double"/>
      <right style="hair"/>
      <top style="hair"/>
      <bottom style="hair"/>
    </border>
    <border>
      <left style="hair"/>
      <right style="dashed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double"/>
      <top style="hair"/>
      <bottom style="hair"/>
    </border>
    <border>
      <left style="double"/>
      <right style="hair"/>
      <top style="hair"/>
      <bottom style="double"/>
    </border>
    <border>
      <left style="hair"/>
      <right style="dashed"/>
      <top style="hair"/>
      <bottom style="double"/>
    </border>
    <border>
      <left style="dashed"/>
      <right style="dashed"/>
      <top>
        <color indexed="63"/>
      </top>
      <bottom style="double"/>
    </border>
    <border>
      <left>
        <color indexed="63"/>
      </left>
      <right style="hair"/>
      <top style="hair"/>
      <bottom style="double"/>
    </border>
    <border>
      <left style="hair"/>
      <right style="double"/>
      <top style="hair"/>
      <bottom style="double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double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medium"/>
    </border>
    <border>
      <left style="hair"/>
      <right style="hair"/>
      <top>
        <color indexed="63"/>
      </top>
      <bottom style="hair"/>
    </border>
    <border>
      <left style="hair"/>
      <right style="hair"/>
      <top style="medium"/>
      <bottom style="medium"/>
    </border>
    <border>
      <left style="medium"/>
      <right style="hair"/>
      <top>
        <color indexed="63"/>
      </top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hair"/>
      <top style="medium"/>
      <bottom>
        <color indexed="63"/>
      </bottom>
    </border>
    <border>
      <left style="hair"/>
      <right style="medium"/>
      <top style="hair"/>
      <bottom style="medium"/>
    </border>
    <border>
      <left style="thin"/>
      <right>
        <color indexed="63"/>
      </right>
      <top style="medium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medium"/>
    </border>
    <border>
      <left style="hair"/>
      <right style="medium"/>
      <top>
        <color indexed="63"/>
      </top>
      <bottom style="medium"/>
    </border>
    <border>
      <left style="hair"/>
      <right style="medium"/>
      <top style="medium"/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3" fillId="2" borderId="5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6" fillId="3" borderId="14" xfId="0" applyFont="1" applyFill="1" applyBorder="1" applyAlignment="1">
      <alignment horizontal="center"/>
    </xf>
    <xf numFmtId="0" fontId="0" fillId="3" borderId="15" xfId="0" applyFill="1" applyBorder="1" applyAlignment="1">
      <alignment horizontal="center"/>
    </xf>
    <xf numFmtId="0" fontId="0" fillId="3" borderId="16" xfId="0" applyFill="1" applyBorder="1" applyAlignment="1">
      <alignment horizontal="center"/>
    </xf>
    <xf numFmtId="0" fontId="7" fillId="4" borderId="17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9" xfId="0" applyFont="1" applyFill="1" applyBorder="1" applyAlignment="1">
      <alignment horizontal="center"/>
    </xf>
    <xf numFmtId="0" fontId="7" fillId="4" borderId="20" xfId="0" applyFont="1" applyFill="1" applyBorder="1" applyAlignment="1">
      <alignment horizontal="center"/>
    </xf>
    <xf numFmtId="0" fontId="7" fillId="4" borderId="21" xfId="0" applyFont="1" applyFill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7" fillId="4" borderId="23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7" fillId="4" borderId="25" xfId="0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10" fillId="4" borderId="23" xfId="0" applyFont="1" applyFill="1" applyBorder="1" applyAlignment="1">
      <alignment horizontal="center"/>
    </xf>
    <xf numFmtId="0" fontId="10" fillId="4" borderId="19" xfId="0" applyFont="1" applyFill="1" applyBorder="1" applyAlignment="1">
      <alignment horizontal="center"/>
    </xf>
    <xf numFmtId="0" fontId="10" fillId="4" borderId="24" xfId="0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30" xfId="0" applyFont="1" applyFill="1" applyBorder="1" applyAlignment="1">
      <alignment horizontal="center"/>
    </xf>
    <xf numFmtId="0" fontId="7" fillId="4" borderId="31" xfId="0" applyFont="1" applyFill="1" applyBorder="1" applyAlignment="1">
      <alignment horizontal="center"/>
    </xf>
    <xf numFmtId="0" fontId="7" fillId="4" borderId="32" xfId="0" applyFont="1" applyFill="1" applyBorder="1" applyAlignment="1">
      <alignment horizontal="center"/>
    </xf>
    <xf numFmtId="0" fontId="10" fillId="4" borderId="32" xfId="0" applyFont="1" applyFill="1" applyBorder="1" applyAlignment="1">
      <alignment horizontal="center"/>
    </xf>
    <xf numFmtId="0" fontId="10" fillId="4" borderId="33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 applyAlignment="1">
      <alignment horizontal="center"/>
    </xf>
    <xf numFmtId="0" fontId="0" fillId="4" borderId="21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5" xfId="0" applyFill="1" applyBorder="1" applyAlignment="1">
      <alignment horizontal="center"/>
    </xf>
    <xf numFmtId="0" fontId="9" fillId="4" borderId="26" xfId="0" applyFont="1" applyFill="1" applyBorder="1" applyAlignment="1">
      <alignment horizontal="center"/>
    </xf>
    <xf numFmtId="0" fontId="9" fillId="4" borderId="33" xfId="0" applyFont="1" applyFill="1" applyBorder="1" applyAlignment="1">
      <alignment horizontal="center"/>
    </xf>
    <xf numFmtId="0" fontId="0" fillId="4" borderId="28" xfId="0" applyFill="1" applyBorder="1" applyAlignment="1">
      <alignment horizontal="center"/>
    </xf>
    <xf numFmtId="0" fontId="0" fillId="4" borderId="29" xfId="0" applyFill="1" applyBorder="1" applyAlignment="1">
      <alignment horizontal="center"/>
    </xf>
    <xf numFmtId="0" fontId="0" fillId="4" borderId="30" xfId="0" applyFill="1" applyBorder="1" applyAlignment="1">
      <alignment horizontal="center"/>
    </xf>
    <xf numFmtId="0" fontId="0" fillId="5" borderId="34" xfId="0" applyFill="1" applyBorder="1" applyAlignment="1">
      <alignment/>
    </xf>
    <xf numFmtId="0" fontId="0" fillId="5" borderId="35" xfId="0" applyFill="1" applyBorder="1" applyAlignment="1">
      <alignment/>
    </xf>
    <xf numFmtId="0" fontId="0" fillId="5" borderId="36" xfId="0" applyFill="1" applyBorder="1" applyAlignment="1">
      <alignment/>
    </xf>
    <xf numFmtId="0" fontId="0" fillId="5" borderId="37" xfId="0" applyFill="1" applyBorder="1" applyAlignment="1">
      <alignment/>
    </xf>
    <xf numFmtId="0" fontId="0" fillId="5" borderId="38" xfId="0" applyFill="1" applyBorder="1" applyAlignment="1">
      <alignment/>
    </xf>
    <xf numFmtId="0" fontId="0" fillId="6" borderId="34" xfId="0" applyFill="1" applyBorder="1" applyAlignment="1">
      <alignment horizontal="center"/>
    </xf>
    <xf numFmtId="0" fontId="0" fillId="6" borderId="35" xfId="0" applyFill="1" applyBorder="1" applyAlignment="1">
      <alignment horizontal="center"/>
    </xf>
    <xf numFmtId="0" fontId="0" fillId="6" borderId="36" xfId="0" applyFill="1" applyBorder="1" applyAlignment="1">
      <alignment horizontal="center"/>
    </xf>
    <xf numFmtId="0" fontId="0" fillId="6" borderId="37" xfId="0" applyFill="1" applyBorder="1" applyAlignment="1">
      <alignment horizontal="center"/>
    </xf>
    <xf numFmtId="0" fontId="0" fillId="6" borderId="38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7" borderId="34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9" borderId="39" xfId="0" applyFill="1" applyBorder="1" applyAlignment="1">
      <alignment horizontal="center" vertical="center" wrapText="1"/>
    </xf>
    <xf numFmtId="0" fontId="2" fillId="9" borderId="40" xfId="0" applyFon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2" fillId="9" borderId="39" xfId="0" applyFont="1" applyFill="1" applyBorder="1" applyAlignment="1">
      <alignment horizontal="center" vertical="center" wrapText="1"/>
    </xf>
    <xf numFmtId="0" fontId="2" fillId="9" borderId="41" xfId="0" applyFont="1" applyFill="1" applyBorder="1" applyAlignment="1">
      <alignment horizontal="center" vertical="center" wrapText="1"/>
    </xf>
    <xf numFmtId="0" fontId="0" fillId="9" borderId="42" xfId="0" applyFill="1" applyBorder="1" applyAlignment="1">
      <alignment horizontal="center" vertical="center"/>
    </xf>
    <xf numFmtId="0" fontId="1" fillId="9" borderId="43" xfId="0" applyFont="1" applyFill="1" applyBorder="1" applyAlignment="1">
      <alignment horizontal="center"/>
    </xf>
    <xf numFmtId="0" fontId="1" fillId="9" borderId="44" xfId="0" applyFont="1" applyFill="1" applyBorder="1" applyAlignment="1">
      <alignment horizontal="center"/>
    </xf>
    <xf numFmtId="0" fontId="0" fillId="9" borderId="44" xfId="0" applyFill="1" applyBorder="1" applyAlignment="1">
      <alignment/>
    </xf>
    <xf numFmtId="0" fontId="1" fillId="9" borderId="44" xfId="0" applyFont="1" applyFill="1" applyBorder="1" applyAlignment="1">
      <alignment/>
    </xf>
    <xf numFmtId="0" fontId="0" fillId="7" borderId="34" xfId="0" applyFill="1" applyBorder="1" applyAlignment="1">
      <alignment/>
    </xf>
    <xf numFmtId="0" fontId="0" fillId="7" borderId="35" xfId="0" applyFill="1" applyBorder="1" applyAlignment="1">
      <alignment/>
    </xf>
    <xf numFmtId="0" fontId="0" fillId="8" borderId="36" xfId="0" applyFill="1" applyBorder="1" applyAlignment="1">
      <alignment/>
    </xf>
    <xf numFmtId="0" fontId="0" fillId="5" borderId="45" xfId="0" applyFill="1" applyBorder="1" applyAlignment="1">
      <alignment/>
    </xf>
    <xf numFmtId="0" fontId="0" fillId="9" borderId="42" xfId="0" applyFill="1" applyBorder="1" applyAlignment="1">
      <alignment horizontal="center" vertical="center" wrapText="1"/>
    </xf>
    <xf numFmtId="0" fontId="0" fillId="7" borderId="37" xfId="0" applyFill="1" applyBorder="1" applyAlignment="1">
      <alignment horizontal="center"/>
    </xf>
    <xf numFmtId="0" fontId="0" fillId="5" borderId="46" xfId="0" applyFill="1" applyBorder="1" applyAlignment="1">
      <alignment/>
    </xf>
    <xf numFmtId="0" fontId="0" fillId="6" borderId="46" xfId="0" applyFill="1" applyBorder="1" applyAlignment="1">
      <alignment horizontal="center"/>
    </xf>
    <xf numFmtId="0" fontId="0" fillId="8" borderId="4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38" xfId="0" applyFill="1" applyBorder="1" applyAlignment="1">
      <alignment/>
    </xf>
    <xf numFmtId="0" fontId="0" fillId="7" borderId="31" xfId="0" applyFill="1" applyBorder="1" applyAlignment="1">
      <alignment/>
    </xf>
    <xf numFmtId="0" fontId="0" fillId="7" borderId="47" xfId="0" applyFill="1" applyBorder="1" applyAlignment="1">
      <alignment/>
    </xf>
    <xf numFmtId="0" fontId="0" fillId="8" borderId="47" xfId="0" applyFill="1" applyBorder="1" applyAlignment="1">
      <alignment/>
    </xf>
    <xf numFmtId="0" fontId="0" fillId="7" borderId="34" xfId="0" applyFill="1" applyBorder="1" applyAlignment="1">
      <alignment horizontal="left"/>
    </xf>
    <xf numFmtId="0" fontId="0" fillId="7" borderId="35" xfId="0" applyFill="1" applyBorder="1" applyAlignment="1">
      <alignment horizontal="left"/>
    </xf>
    <xf numFmtId="0" fontId="0" fillId="7" borderId="0" xfId="0" applyFill="1" applyBorder="1" applyAlignment="1">
      <alignment horizontal="left"/>
    </xf>
    <xf numFmtId="0" fontId="0" fillId="8" borderId="36" xfId="0" applyFill="1" applyBorder="1" applyAlignment="1">
      <alignment horizontal="left"/>
    </xf>
    <xf numFmtId="0" fontId="0" fillId="8" borderId="0" xfId="0" applyFill="1" applyBorder="1" applyAlignment="1">
      <alignment horizontal="left"/>
    </xf>
    <xf numFmtId="0" fontId="0" fillId="8" borderId="38" xfId="0" applyFill="1" applyBorder="1" applyAlignment="1">
      <alignment horizontal="left"/>
    </xf>
    <xf numFmtId="0" fontId="11" fillId="10" borderId="48" xfId="0" applyFont="1" applyFill="1" applyBorder="1" applyAlignment="1">
      <alignment/>
    </xf>
    <xf numFmtId="0" fontId="11" fillId="10" borderId="48" xfId="0" applyFont="1" applyFill="1" applyBorder="1" applyAlignment="1">
      <alignment horizontal="center"/>
    </xf>
    <xf numFmtId="0" fontId="11" fillId="10" borderId="49" xfId="0" applyFont="1" applyFill="1" applyBorder="1" applyAlignment="1">
      <alignment/>
    </xf>
    <xf numFmtId="0" fontId="0" fillId="9" borderId="44" xfId="0" applyFill="1" applyBorder="1" applyAlignment="1">
      <alignment horizontal="center"/>
    </xf>
    <xf numFmtId="2" fontId="0" fillId="7" borderId="34" xfId="0" applyNumberFormat="1" applyFill="1" applyBorder="1" applyAlignment="1">
      <alignment horizontal="center"/>
    </xf>
    <xf numFmtId="2" fontId="0" fillId="7" borderId="35" xfId="0" applyNumberFormat="1" applyFill="1" applyBorder="1" applyAlignment="1">
      <alignment horizontal="center"/>
    </xf>
    <xf numFmtId="2" fontId="0" fillId="8" borderId="37" xfId="0" applyNumberFormat="1" applyFill="1" applyBorder="1" applyAlignment="1">
      <alignment horizontal="center"/>
    </xf>
    <xf numFmtId="2" fontId="0" fillId="7" borderId="50" xfId="0" applyNumberFormat="1" applyFill="1" applyBorder="1" applyAlignment="1">
      <alignment horizontal="center"/>
    </xf>
    <xf numFmtId="2" fontId="0" fillId="8" borderId="34" xfId="0" applyNumberFormat="1" applyFill="1" applyBorder="1" applyAlignment="1">
      <alignment horizontal="center"/>
    </xf>
    <xf numFmtId="0" fontId="0" fillId="2" borderId="51" xfId="0" applyFill="1" applyBorder="1" applyAlignment="1">
      <alignment/>
    </xf>
    <xf numFmtId="0" fontId="0" fillId="2" borderId="36" xfId="0" applyFill="1" applyBorder="1" applyAlignment="1">
      <alignment horizontal="center"/>
    </xf>
    <xf numFmtId="0" fontId="0" fillId="9" borderId="52" xfId="0" applyFill="1" applyBorder="1" applyAlignment="1">
      <alignment/>
    </xf>
    <xf numFmtId="0" fontId="0" fillId="11" borderId="53" xfId="0" applyFill="1" applyBorder="1" applyAlignment="1">
      <alignment horizontal="left"/>
    </xf>
    <xf numFmtId="0" fontId="0" fillId="11" borderId="32" xfId="0" applyFill="1" applyBorder="1" applyAlignment="1">
      <alignment horizontal="left"/>
    </xf>
    <xf numFmtId="0" fontId="0" fillId="2" borderId="54" xfId="0" applyFill="1" applyBorder="1" applyAlignment="1">
      <alignment/>
    </xf>
    <xf numFmtId="0" fontId="0" fillId="2" borderId="54" xfId="0" applyFill="1" applyBorder="1" applyAlignment="1">
      <alignment horizontal="left"/>
    </xf>
    <xf numFmtId="0" fontId="0" fillId="2" borderId="55" xfId="0" applyFill="1" applyBorder="1" applyAlignment="1">
      <alignment horizontal="left"/>
    </xf>
    <xf numFmtId="0" fontId="1" fillId="10" borderId="56" xfId="0" applyFont="1" applyFill="1" applyBorder="1" applyAlignment="1">
      <alignment/>
    </xf>
    <xf numFmtId="0" fontId="0" fillId="9" borderId="57" xfId="0" applyFill="1" applyBorder="1" applyAlignment="1">
      <alignment/>
    </xf>
    <xf numFmtId="0" fontId="1" fillId="10" borderId="58" xfId="0" applyFont="1" applyFill="1" applyBorder="1" applyAlignment="1">
      <alignment horizontal="center"/>
    </xf>
    <xf numFmtId="0" fontId="0" fillId="11" borderId="59" xfId="0" applyFill="1" applyBorder="1" applyAlignment="1">
      <alignment/>
    </xf>
    <xf numFmtId="0" fontId="0" fillId="11" borderId="60" xfId="0" applyFill="1" applyBorder="1" applyAlignment="1">
      <alignment/>
    </xf>
    <xf numFmtId="0" fontId="11" fillId="10" borderId="55" xfId="0" applyFont="1" applyFill="1" applyBorder="1" applyAlignment="1">
      <alignment horizontal="center"/>
    </xf>
    <xf numFmtId="2" fontId="11" fillId="10" borderId="48" xfId="0" applyNumberFormat="1" applyFont="1" applyFill="1" applyBorder="1" applyAlignment="1">
      <alignment horizontal="center"/>
    </xf>
    <xf numFmtId="2" fontId="0" fillId="11" borderId="34" xfId="0" applyNumberFormat="1" applyFill="1" applyBorder="1" applyAlignment="1">
      <alignment horizontal="center"/>
    </xf>
    <xf numFmtId="2" fontId="0" fillId="11" borderId="35" xfId="0" applyNumberFormat="1" applyFill="1" applyBorder="1" applyAlignment="1">
      <alignment horizontal="center"/>
    </xf>
    <xf numFmtId="2" fontId="0" fillId="2" borderId="46" xfId="0" applyNumberFormat="1" applyFill="1" applyBorder="1" applyAlignment="1">
      <alignment horizontal="center"/>
    </xf>
    <xf numFmtId="2" fontId="0" fillId="2" borderId="36" xfId="0" applyNumberFormat="1" applyFill="1" applyBorder="1" applyAlignment="1">
      <alignment horizontal="center"/>
    </xf>
    <xf numFmtId="2" fontId="0" fillId="2" borderId="38" xfId="0" applyNumberFormat="1" applyFill="1" applyBorder="1" applyAlignment="1">
      <alignment horizontal="center"/>
    </xf>
    <xf numFmtId="2" fontId="0" fillId="11" borderId="31" xfId="0" applyNumberFormat="1" applyFill="1" applyBorder="1" applyAlignment="1">
      <alignment horizontal="center"/>
    </xf>
    <xf numFmtId="0" fontId="0" fillId="2" borderId="56" xfId="0" applyFill="1" applyBorder="1" applyAlignment="1">
      <alignment/>
    </xf>
    <xf numFmtId="0" fontId="0" fillId="9" borderId="55" xfId="0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2" fillId="9" borderId="40" xfId="0" applyFont="1" applyFill="1" applyBorder="1" applyAlignment="1">
      <alignment horizontal="center" vertical="center" wrapText="1"/>
    </xf>
    <xf numFmtId="0" fontId="0" fillId="9" borderId="40" xfId="0" applyFill="1" applyBorder="1" applyAlignment="1">
      <alignment horizontal="center" vertical="center" wrapText="1"/>
    </xf>
    <xf numFmtId="0" fontId="2" fillId="9" borderId="61" xfId="0" applyFont="1" applyFill="1" applyBorder="1" applyAlignment="1">
      <alignment horizontal="center" vertical="center" wrapText="1"/>
    </xf>
    <xf numFmtId="0" fontId="0" fillId="9" borderId="62" xfId="0" applyFill="1" applyBorder="1" applyAlignment="1">
      <alignment horizontal="center" vertical="center"/>
    </xf>
    <xf numFmtId="0" fontId="2" fillId="9" borderId="63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N23"/>
  <sheetViews>
    <sheetView tabSelected="1" workbookViewId="0" topLeftCell="A1">
      <selection activeCell="M32" sqref="M32"/>
    </sheetView>
  </sheetViews>
  <sheetFormatPr defaultColWidth="9.00390625" defaultRowHeight="12.75"/>
  <cols>
    <col min="1" max="1" width="3.625" style="0" customWidth="1"/>
    <col min="2" max="2" width="10.375" style="0" customWidth="1"/>
    <col min="4" max="4" width="4.625" style="0" customWidth="1"/>
    <col min="5" max="5" width="11.875" style="0" customWidth="1"/>
    <col min="6" max="6" width="5.25390625" style="0" customWidth="1"/>
    <col min="8" max="8" width="6.375" style="0" customWidth="1"/>
    <col min="9" max="9" width="11.375" style="0" customWidth="1"/>
    <col min="10" max="10" width="6.125" style="0" customWidth="1"/>
    <col min="11" max="11" width="13.625" style="0" customWidth="1"/>
    <col min="12" max="12" width="7.00390625" style="0" customWidth="1"/>
    <col min="13" max="13" width="11.625" style="0" bestFit="1" customWidth="1"/>
  </cols>
  <sheetData>
    <row r="2" ht="13.5" thickBot="1"/>
    <row r="3" spans="2:14" ht="18.75" thickBot="1">
      <c r="B3" s="81" t="s">
        <v>0</v>
      </c>
      <c r="C3" s="82" t="s">
        <v>2</v>
      </c>
      <c r="D3" s="82"/>
      <c r="E3" s="82" t="s">
        <v>1</v>
      </c>
      <c r="F3" s="82"/>
      <c r="G3" s="82" t="s">
        <v>3</v>
      </c>
      <c r="H3" s="83"/>
      <c r="I3" s="108">
        <v>60</v>
      </c>
      <c r="J3" s="83"/>
      <c r="K3" s="84" t="s">
        <v>55</v>
      </c>
      <c r="L3" s="116"/>
      <c r="M3" s="136">
        <v>1000</v>
      </c>
      <c r="N3" s="123"/>
    </row>
    <row r="4" spans="2:14" ht="12.75" customHeight="1">
      <c r="B4" s="140" t="s">
        <v>4</v>
      </c>
      <c r="C4" s="62" t="s">
        <v>5</v>
      </c>
      <c r="D4" s="67">
        <v>1</v>
      </c>
      <c r="E4" s="67">
        <v>100</v>
      </c>
      <c r="F4" s="67" t="s">
        <v>58</v>
      </c>
      <c r="G4" s="73">
        <f>(podrobně!C6+podrobně!C7+podrobně!C8)</f>
        <v>80</v>
      </c>
      <c r="H4" s="85" t="s">
        <v>18</v>
      </c>
      <c r="I4" s="109">
        <f>G4/$I$3</f>
        <v>1.3333333333333333</v>
      </c>
      <c r="J4" s="99" t="s">
        <v>54</v>
      </c>
      <c r="K4" s="129">
        <f>D4*E4*I4</f>
        <v>133.33333333333331</v>
      </c>
      <c r="L4" s="117" t="s">
        <v>57</v>
      </c>
      <c r="M4" s="134">
        <f>K4/$M$3</f>
        <v>0.1333333333333333</v>
      </c>
      <c r="N4" s="126" t="s">
        <v>56</v>
      </c>
    </row>
    <row r="5" spans="2:14" ht="12.75">
      <c r="B5" s="141"/>
      <c r="C5" s="63" t="s">
        <v>6</v>
      </c>
      <c r="D5" s="68">
        <v>1</v>
      </c>
      <c r="E5" s="68">
        <v>30</v>
      </c>
      <c r="F5" s="68" t="s">
        <v>58</v>
      </c>
      <c r="G5" s="72">
        <f>(podrobně!F6)</f>
        <v>450</v>
      </c>
      <c r="H5" s="86" t="s">
        <v>18</v>
      </c>
      <c r="I5" s="110">
        <f aca="true" t="shared" si="0" ref="I5:I22">G5/$I$3</f>
        <v>7.5</v>
      </c>
      <c r="J5" s="100" t="s">
        <v>54</v>
      </c>
      <c r="K5" s="130">
        <f aca="true" t="shared" si="1" ref="K5:K21">D5*E5*I5</f>
        <v>225</v>
      </c>
      <c r="L5" s="118" t="s">
        <v>57</v>
      </c>
      <c r="M5" s="134">
        <f aca="true" t="shared" si="2" ref="M5:M22">K5/$M$3</f>
        <v>0.225</v>
      </c>
      <c r="N5" s="125" t="s">
        <v>56</v>
      </c>
    </row>
    <row r="6" spans="2:14" ht="13.5" thickBot="1">
      <c r="B6" s="89"/>
      <c r="C6" s="88"/>
      <c r="D6" s="137"/>
      <c r="E6" s="69"/>
      <c r="F6" s="69" t="s">
        <v>58</v>
      </c>
      <c r="G6" s="74">
        <f>(G4+G5)</f>
        <v>530</v>
      </c>
      <c r="H6" s="87" t="s">
        <v>18</v>
      </c>
      <c r="I6" s="111">
        <f t="shared" si="0"/>
        <v>8.833333333333334</v>
      </c>
      <c r="J6" s="102" t="s">
        <v>54</v>
      </c>
      <c r="K6" s="131">
        <f>K4+K5</f>
        <v>358.3333333333333</v>
      </c>
      <c r="L6" s="119" t="s">
        <v>57</v>
      </c>
      <c r="M6" s="134">
        <f t="shared" si="2"/>
        <v>0.35833333333333334</v>
      </c>
      <c r="N6" s="114" t="s">
        <v>56</v>
      </c>
    </row>
    <row r="7" spans="2:14" ht="12.75">
      <c r="B7" s="138" t="s">
        <v>8</v>
      </c>
      <c r="C7" s="62" t="s">
        <v>9</v>
      </c>
      <c r="D7" s="67">
        <v>1</v>
      </c>
      <c r="E7" s="67">
        <v>100</v>
      </c>
      <c r="F7" s="67" t="s">
        <v>58</v>
      </c>
      <c r="G7" s="73">
        <f>(podrobně!C13)</f>
        <v>60</v>
      </c>
      <c r="H7" s="85" t="s">
        <v>18</v>
      </c>
      <c r="I7" s="112">
        <f t="shared" si="0"/>
        <v>1</v>
      </c>
      <c r="J7" s="99" t="s">
        <v>54</v>
      </c>
      <c r="K7" s="129">
        <f t="shared" si="1"/>
        <v>100</v>
      </c>
      <c r="L7" s="117" t="s">
        <v>57</v>
      </c>
      <c r="M7" s="134">
        <f t="shared" si="2"/>
        <v>0.1</v>
      </c>
      <c r="N7" s="126" t="s">
        <v>56</v>
      </c>
    </row>
    <row r="8" spans="2:14" ht="12.75">
      <c r="B8" s="138"/>
      <c r="C8" s="63" t="s">
        <v>9</v>
      </c>
      <c r="D8" s="68">
        <v>1</v>
      </c>
      <c r="E8" s="68">
        <v>30</v>
      </c>
      <c r="F8" s="68" t="s">
        <v>58</v>
      </c>
      <c r="G8" s="72">
        <f>podrobně!F13+podrobně!F14</f>
        <v>450</v>
      </c>
      <c r="H8" s="86" t="s">
        <v>18</v>
      </c>
      <c r="I8" s="110">
        <f t="shared" si="0"/>
        <v>7.5</v>
      </c>
      <c r="J8" s="100" t="s">
        <v>54</v>
      </c>
      <c r="K8" s="130">
        <f t="shared" si="1"/>
        <v>225</v>
      </c>
      <c r="L8" s="118" t="s">
        <v>57</v>
      </c>
      <c r="M8" s="134">
        <f t="shared" si="2"/>
        <v>0.225</v>
      </c>
      <c r="N8" s="125" t="s">
        <v>56</v>
      </c>
    </row>
    <row r="9" spans="2:14" ht="15.75" thickBot="1">
      <c r="B9" s="76"/>
      <c r="C9" s="64"/>
      <c r="D9" s="69"/>
      <c r="E9" s="69"/>
      <c r="F9" s="69" t="s">
        <v>58</v>
      </c>
      <c r="G9" s="74">
        <f>G7+G8</f>
        <v>510</v>
      </c>
      <c r="H9" s="87" t="s">
        <v>18</v>
      </c>
      <c r="I9" s="111">
        <f t="shared" si="0"/>
        <v>8.5</v>
      </c>
      <c r="J9" s="102" t="s">
        <v>54</v>
      </c>
      <c r="K9" s="132">
        <f>K7+K8</f>
        <v>325</v>
      </c>
      <c r="L9" s="120" t="s">
        <v>57</v>
      </c>
      <c r="M9" s="134">
        <f t="shared" si="2"/>
        <v>0.325</v>
      </c>
      <c r="N9" s="114" t="s">
        <v>56</v>
      </c>
    </row>
    <row r="10" spans="2:14" ht="12.75">
      <c r="B10" s="142" t="s">
        <v>11</v>
      </c>
      <c r="C10" s="62" t="s">
        <v>5</v>
      </c>
      <c r="D10" s="67">
        <v>2</v>
      </c>
      <c r="E10" s="67">
        <v>30</v>
      </c>
      <c r="F10" s="67" t="s">
        <v>58</v>
      </c>
      <c r="G10" s="73">
        <f>podrobně!C19+podrobně!C20+podrobně!C21</f>
        <v>30</v>
      </c>
      <c r="H10" s="85" t="s">
        <v>18</v>
      </c>
      <c r="I10" s="112">
        <f t="shared" si="0"/>
        <v>0.5</v>
      </c>
      <c r="J10" s="99" t="s">
        <v>54</v>
      </c>
      <c r="K10" s="129">
        <f t="shared" si="1"/>
        <v>30</v>
      </c>
      <c r="L10" s="117" t="s">
        <v>57</v>
      </c>
      <c r="M10" s="134">
        <f t="shared" si="2"/>
        <v>0.03</v>
      </c>
      <c r="N10" s="126" t="s">
        <v>56</v>
      </c>
    </row>
    <row r="11" spans="2:14" ht="12.75">
      <c r="B11" s="139"/>
      <c r="C11" s="63" t="s">
        <v>6</v>
      </c>
      <c r="D11" s="68">
        <v>1</v>
      </c>
      <c r="E11" s="68">
        <v>30</v>
      </c>
      <c r="F11" s="68" t="s">
        <v>58</v>
      </c>
      <c r="G11" s="72">
        <f>podrobně!F19</f>
        <v>45</v>
      </c>
      <c r="H11" s="86" t="s">
        <v>18</v>
      </c>
      <c r="I11" s="110">
        <f t="shared" si="0"/>
        <v>0.75</v>
      </c>
      <c r="J11" s="100" t="s">
        <v>54</v>
      </c>
      <c r="K11" s="130">
        <f t="shared" si="1"/>
        <v>22.5</v>
      </c>
      <c r="L11" s="118" t="s">
        <v>57</v>
      </c>
      <c r="M11" s="134">
        <f t="shared" si="2"/>
        <v>0.0225</v>
      </c>
      <c r="N11" s="125" t="s">
        <v>56</v>
      </c>
    </row>
    <row r="12" spans="2:14" ht="13.5" thickBot="1">
      <c r="B12" s="75"/>
      <c r="C12" s="64"/>
      <c r="D12" s="69"/>
      <c r="E12" s="69"/>
      <c r="F12" s="69" t="s">
        <v>58</v>
      </c>
      <c r="G12" s="74">
        <f>G10+G11</f>
        <v>75</v>
      </c>
      <c r="H12" s="87" t="s">
        <v>18</v>
      </c>
      <c r="I12" s="111">
        <f t="shared" si="0"/>
        <v>1.25</v>
      </c>
      <c r="J12" s="102" t="s">
        <v>54</v>
      </c>
      <c r="K12" s="132">
        <f>K11+K10</f>
        <v>52.5</v>
      </c>
      <c r="L12" s="120" t="s">
        <v>57</v>
      </c>
      <c r="M12" s="134">
        <f t="shared" si="2"/>
        <v>0.0525</v>
      </c>
      <c r="N12" s="114" t="s">
        <v>56</v>
      </c>
    </row>
    <row r="13" spans="2:14" ht="12.75">
      <c r="B13" s="142" t="s">
        <v>0</v>
      </c>
      <c r="C13" s="65" t="s">
        <v>6</v>
      </c>
      <c r="D13" s="70">
        <v>1</v>
      </c>
      <c r="E13" s="70">
        <v>60</v>
      </c>
      <c r="F13" s="67" t="s">
        <v>58</v>
      </c>
      <c r="G13" s="90">
        <f>podrobně!L6+podrobně!L7</f>
        <v>120</v>
      </c>
      <c r="H13" s="96" t="s">
        <v>18</v>
      </c>
      <c r="I13" s="112">
        <f t="shared" si="0"/>
        <v>2</v>
      </c>
      <c r="J13" s="101" t="s">
        <v>54</v>
      </c>
      <c r="K13" s="129">
        <f t="shared" si="1"/>
        <v>120</v>
      </c>
      <c r="L13" s="117" t="s">
        <v>57</v>
      </c>
      <c r="M13" s="134">
        <f t="shared" si="2"/>
        <v>0.12</v>
      </c>
      <c r="N13" s="126" t="s">
        <v>56</v>
      </c>
    </row>
    <row r="14" spans="2:14" ht="12.75">
      <c r="B14" s="138"/>
      <c r="C14" s="63" t="s">
        <v>16</v>
      </c>
      <c r="D14" s="68">
        <v>3</v>
      </c>
      <c r="E14" s="68">
        <v>40</v>
      </c>
      <c r="F14" s="68" t="s">
        <v>58</v>
      </c>
      <c r="G14" s="72">
        <f>podrobně!I6+podrobně!I7+podrobně!I8</f>
        <v>210</v>
      </c>
      <c r="H14" s="97" t="s">
        <v>18</v>
      </c>
      <c r="I14" s="110">
        <f t="shared" si="0"/>
        <v>3.5</v>
      </c>
      <c r="J14" s="101" t="s">
        <v>54</v>
      </c>
      <c r="K14" s="130">
        <f t="shared" si="1"/>
        <v>420</v>
      </c>
      <c r="L14" s="118" t="s">
        <v>57</v>
      </c>
      <c r="M14" s="134">
        <f t="shared" si="2"/>
        <v>0.42</v>
      </c>
      <c r="N14" s="125" t="s">
        <v>56</v>
      </c>
    </row>
    <row r="15" spans="2:14" ht="15.75" thickBot="1">
      <c r="B15" s="78"/>
      <c r="C15" s="91"/>
      <c r="D15" s="92"/>
      <c r="E15" s="92"/>
      <c r="F15" s="69" t="s">
        <v>58</v>
      </c>
      <c r="G15" s="93">
        <f>G13+G14</f>
        <v>330</v>
      </c>
      <c r="H15" s="98" t="s">
        <v>18</v>
      </c>
      <c r="I15" s="111">
        <f t="shared" si="0"/>
        <v>5.5</v>
      </c>
      <c r="J15" s="103" t="s">
        <v>54</v>
      </c>
      <c r="K15" s="132">
        <f>K14+K13</f>
        <v>540</v>
      </c>
      <c r="L15" s="120" t="s">
        <v>57</v>
      </c>
      <c r="M15" s="134">
        <f t="shared" si="2"/>
        <v>0.54</v>
      </c>
      <c r="N15" s="114" t="s">
        <v>56</v>
      </c>
    </row>
    <row r="16" spans="2:14" ht="12.75">
      <c r="B16" s="138" t="s">
        <v>0</v>
      </c>
      <c r="C16" s="62" t="s">
        <v>13</v>
      </c>
      <c r="D16" s="67">
        <v>1</v>
      </c>
      <c r="E16" s="67">
        <v>100</v>
      </c>
      <c r="F16" s="67" t="s">
        <v>58</v>
      </c>
      <c r="G16" s="73">
        <f>podrobně!I13+podrobně!I14</f>
        <v>285</v>
      </c>
      <c r="H16" s="85" t="s">
        <v>18</v>
      </c>
      <c r="I16" s="112">
        <f t="shared" si="0"/>
        <v>4.75</v>
      </c>
      <c r="J16" s="99" t="s">
        <v>54</v>
      </c>
      <c r="K16" s="129">
        <f t="shared" si="1"/>
        <v>475</v>
      </c>
      <c r="L16" s="117" t="s">
        <v>57</v>
      </c>
      <c r="M16" s="134">
        <f t="shared" si="2"/>
        <v>0.475</v>
      </c>
      <c r="N16" s="126" t="s">
        <v>56</v>
      </c>
    </row>
    <row r="17" spans="2:14" ht="12.75">
      <c r="B17" s="139"/>
      <c r="C17" s="63" t="s">
        <v>6</v>
      </c>
      <c r="D17" s="68">
        <v>1</v>
      </c>
      <c r="E17" s="68">
        <v>60</v>
      </c>
      <c r="F17" s="68" t="s">
        <v>58</v>
      </c>
      <c r="G17" s="72">
        <f>podrobně!L13+podrobně!L14</f>
        <v>60</v>
      </c>
      <c r="H17" s="86" t="s">
        <v>18</v>
      </c>
      <c r="I17" s="110">
        <f t="shared" si="0"/>
        <v>1</v>
      </c>
      <c r="J17" s="100" t="s">
        <v>54</v>
      </c>
      <c r="K17" s="130">
        <f t="shared" si="1"/>
        <v>60</v>
      </c>
      <c r="L17" s="118" t="s">
        <v>57</v>
      </c>
      <c r="M17" s="134">
        <f t="shared" si="2"/>
        <v>0.06</v>
      </c>
      <c r="N17" s="125" t="s">
        <v>56</v>
      </c>
    </row>
    <row r="18" spans="2:14" ht="13.5" thickBot="1">
      <c r="B18" s="77"/>
      <c r="C18" s="64"/>
      <c r="D18" s="69"/>
      <c r="E18" s="69"/>
      <c r="F18" s="69" t="s">
        <v>58</v>
      </c>
      <c r="G18" s="74">
        <f>G16+G17</f>
        <v>345</v>
      </c>
      <c r="H18" s="87" t="s">
        <v>18</v>
      </c>
      <c r="I18" s="111">
        <f t="shared" si="0"/>
        <v>5.75</v>
      </c>
      <c r="J18" s="102" t="s">
        <v>54</v>
      </c>
      <c r="K18" s="132">
        <f>K17+K16</f>
        <v>535</v>
      </c>
      <c r="L18" s="120" t="s">
        <v>57</v>
      </c>
      <c r="M18" s="134">
        <f t="shared" si="2"/>
        <v>0.535</v>
      </c>
      <c r="N18" s="114" t="s">
        <v>56</v>
      </c>
    </row>
    <row r="19" spans="2:14" ht="15.75" thickBot="1">
      <c r="B19" s="79" t="s">
        <v>14</v>
      </c>
      <c r="C19" s="66" t="s">
        <v>16</v>
      </c>
      <c r="D19" s="71">
        <v>2</v>
      </c>
      <c r="E19" s="71">
        <v>40</v>
      </c>
      <c r="F19" s="67" t="s">
        <v>58</v>
      </c>
      <c r="G19" s="94">
        <f>(16*podrobně!C27)</f>
        <v>80</v>
      </c>
      <c r="H19" s="95" t="s">
        <v>18</v>
      </c>
      <c r="I19" s="113">
        <f t="shared" si="0"/>
        <v>1.3333333333333333</v>
      </c>
      <c r="J19" s="104" t="s">
        <v>54</v>
      </c>
      <c r="K19" s="133">
        <f t="shared" si="1"/>
        <v>106.66666666666666</v>
      </c>
      <c r="L19" s="121" t="s">
        <v>57</v>
      </c>
      <c r="M19" s="134">
        <f t="shared" si="2"/>
        <v>0.10666666666666666</v>
      </c>
      <c r="N19" s="135" t="s">
        <v>56</v>
      </c>
    </row>
    <row r="20" spans="2:14" ht="12.75">
      <c r="B20" s="138" t="s">
        <v>15</v>
      </c>
      <c r="C20" s="62" t="s">
        <v>5</v>
      </c>
      <c r="D20" s="67">
        <v>1</v>
      </c>
      <c r="E20" s="67">
        <v>30</v>
      </c>
      <c r="F20" s="67" t="s">
        <v>58</v>
      </c>
      <c r="G20" s="73">
        <f>podrobně!I19+podrobně!I20</f>
        <v>20</v>
      </c>
      <c r="H20" s="85" t="s">
        <v>18</v>
      </c>
      <c r="I20" s="112">
        <f t="shared" si="0"/>
        <v>0.3333333333333333</v>
      </c>
      <c r="J20" s="99" t="s">
        <v>54</v>
      </c>
      <c r="K20" s="129">
        <f t="shared" si="1"/>
        <v>10</v>
      </c>
      <c r="L20" s="117" t="s">
        <v>57</v>
      </c>
      <c r="M20" s="134">
        <f t="shared" si="2"/>
        <v>0.01</v>
      </c>
      <c r="N20" s="126" t="s">
        <v>56</v>
      </c>
    </row>
    <row r="21" spans="2:14" ht="12.75">
      <c r="B21" s="139"/>
      <c r="C21" s="63" t="s">
        <v>16</v>
      </c>
      <c r="D21" s="68">
        <v>3</v>
      </c>
      <c r="E21" s="68">
        <v>40</v>
      </c>
      <c r="F21" s="68" t="s">
        <v>58</v>
      </c>
      <c r="G21" s="72">
        <f>podrobně!L19+podrobně!L20+podrobně!L21+podrobně!L22</f>
        <v>55</v>
      </c>
      <c r="H21" s="86" t="s">
        <v>18</v>
      </c>
      <c r="I21" s="110">
        <f t="shared" si="0"/>
        <v>0.9166666666666666</v>
      </c>
      <c r="J21" s="100" t="s">
        <v>54</v>
      </c>
      <c r="K21" s="130">
        <f t="shared" si="1"/>
        <v>110</v>
      </c>
      <c r="L21" s="118" t="s">
        <v>57</v>
      </c>
      <c r="M21" s="134">
        <f t="shared" si="2"/>
        <v>0.11</v>
      </c>
      <c r="N21" s="125" t="s">
        <v>56</v>
      </c>
    </row>
    <row r="22" spans="2:14" ht="13.5" thickBot="1">
      <c r="B22" s="80"/>
      <c r="C22" s="64"/>
      <c r="D22" s="69"/>
      <c r="E22" s="69"/>
      <c r="F22" s="69" t="s">
        <v>58</v>
      </c>
      <c r="G22" s="74">
        <f>G20+G21</f>
        <v>75</v>
      </c>
      <c r="H22" s="87" t="s">
        <v>18</v>
      </c>
      <c r="I22" s="111">
        <f t="shared" si="0"/>
        <v>1.25</v>
      </c>
      <c r="J22" s="102" t="s">
        <v>54</v>
      </c>
      <c r="K22" s="115">
        <f>K21+K20</f>
        <v>120</v>
      </c>
      <c r="L22" s="120" t="s">
        <v>57</v>
      </c>
      <c r="M22" s="134">
        <f t="shared" si="2"/>
        <v>0.12</v>
      </c>
      <c r="N22" s="114" t="s">
        <v>56</v>
      </c>
    </row>
    <row r="23" spans="2:14" ht="18.75" thickBot="1">
      <c r="B23" s="107" t="s">
        <v>53</v>
      </c>
      <c r="C23" s="105"/>
      <c r="D23" s="105">
        <f>SUM(D4:D22)</f>
        <v>19</v>
      </c>
      <c r="E23" s="106"/>
      <c r="F23" s="106"/>
      <c r="G23" s="106">
        <f>(G6+G9+G12+G15+G18+G19+G22)</f>
        <v>1945</v>
      </c>
      <c r="H23" s="106" t="s">
        <v>18</v>
      </c>
      <c r="I23" s="128">
        <f>I6+I9+I12+I15+I18+I19+I22</f>
        <v>32.41666666666667</v>
      </c>
      <c r="J23" s="106" t="s">
        <v>54</v>
      </c>
      <c r="K23" s="106">
        <f>K22+K19+K15+K12+K9+K6+K18</f>
        <v>2037.4999999999998</v>
      </c>
      <c r="L23" s="127" t="s">
        <v>57</v>
      </c>
      <c r="M23" s="124">
        <f>K23/M3</f>
        <v>2.0374999999999996</v>
      </c>
      <c r="N23" s="122" t="s">
        <v>56</v>
      </c>
    </row>
  </sheetData>
  <mergeCells count="6">
    <mergeCell ref="B16:B17"/>
    <mergeCell ref="B20:B21"/>
    <mergeCell ref="B4:B5"/>
    <mergeCell ref="B7:B8"/>
    <mergeCell ref="B10:B11"/>
    <mergeCell ref="B13:B14"/>
  </mergeCells>
  <printOptions/>
  <pageMargins left="0.75" right="0.75" top="1" bottom="1" header="0.4921259845" footer="0.4921259845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28"/>
  <sheetViews>
    <sheetView workbookViewId="0" topLeftCell="A1">
      <selection activeCell="R6" sqref="R6"/>
    </sheetView>
  </sheetViews>
  <sheetFormatPr defaultColWidth="9.00390625" defaultRowHeight="12.75"/>
  <cols>
    <col min="1" max="1" width="2.25390625" style="0" customWidth="1"/>
    <col min="4" max="4" width="1.625" style="0" customWidth="1"/>
    <col min="7" max="7" width="1.75390625" style="0" customWidth="1"/>
    <col min="8" max="8" width="9.75390625" style="0" customWidth="1"/>
    <col min="10" max="10" width="1.25" style="0" customWidth="1"/>
    <col min="13" max="13" width="2.375" style="0" customWidth="1"/>
  </cols>
  <sheetData>
    <row r="1" ht="13.5" thickBot="1"/>
    <row r="2" spans="1:13" ht="8.25" customHeight="1" thickBot="1" thickTop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1"/>
    </row>
    <row r="3" spans="1:13" ht="20.25" thickTop="1">
      <c r="A3" s="8"/>
      <c r="B3" s="25" t="s">
        <v>4</v>
      </c>
      <c r="C3" s="26"/>
      <c r="D3" s="26"/>
      <c r="E3" s="26"/>
      <c r="F3" s="27"/>
      <c r="G3" s="10"/>
      <c r="H3" s="25" t="s">
        <v>0</v>
      </c>
      <c r="I3" s="26"/>
      <c r="J3" s="26"/>
      <c r="K3" s="26"/>
      <c r="L3" s="27"/>
      <c r="M3" s="2"/>
    </row>
    <row r="4" spans="1:13" ht="12.75">
      <c r="A4" s="8"/>
      <c r="B4" s="28" t="s">
        <v>5</v>
      </c>
      <c r="C4" s="29" t="s">
        <v>10</v>
      </c>
      <c r="D4" s="30"/>
      <c r="E4" s="31" t="s">
        <v>6</v>
      </c>
      <c r="F4" s="32" t="s">
        <v>7</v>
      </c>
      <c r="G4" s="11"/>
      <c r="H4" s="28" t="s">
        <v>16</v>
      </c>
      <c r="I4" s="47" t="s">
        <v>31</v>
      </c>
      <c r="J4" s="30"/>
      <c r="K4" s="31" t="s">
        <v>6</v>
      </c>
      <c r="L4" s="32" t="s">
        <v>12</v>
      </c>
      <c r="M4" s="2"/>
    </row>
    <row r="5" spans="1:13" ht="12.75">
      <c r="A5" s="8"/>
      <c r="B5" s="33" t="s">
        <v>17</v>
      </c>
      <c r="C5" s="34" t="s">
        <v>18</v>
      </c>
      <c r="D5" s="30"/>
      <c r="E5" s="35" t="s">
        <v>17</v>
      </c>
      <c r="F5" s="36" t="s">
        <v>18</v>
      </c>
      <c r="G5" s="11"/>
      <c r="H5" s="33" t="s">
        <v>17</v>
      </c>
      <c r="I5" s="48" t="s">
        <v>18</v>
      </c>
      <c r="J5" s="30"/>
      <c r="K5" s="35" t="s">
        <v>17</v>
      </c>
      <c r="L5" s="36" t="s">
        <v>18</v>
      </c>
      <c r="M5" s="2"/>
    </row>
    <row r="6" spans="1:18" ht="12.75">
      <c r="A6" s="8"/>
      <c r="B6" s="37" t="s">
        <v>19</v>
      </c>
      <c r="C6" s="38">
        <v>60</v>
      </c>
      <c r="D6" s="39"/>
      <c r="E6" s="40" t="s">
        <v>21</v>
      </c>
      <c r="F6" s="41">
        <v>450</v>
      </c>
      <c r="G6" s="12"/>
      <c r="H6" s="37" t="s">
        <v>34</v>
      </c>
      <c r="I6" s="49">
        <v>30</v>
      </c>
      <c r="J6" s="39"/>
      <c r="K6" s="40" t="s">
        <v>32</v>
      </c>
      <c r="L6" s="41">
        <v>45</v>
      </c>
      <c r="M6" s="2"/>
      <c r="R6" s="24"/>
    </row>
    <row r="7" spans="1:13" ht="12.75">
      <c r="A7" s="8"/>
      <c r="B7" s="37" t="s">
        <v>20</v>
      </c>
      <c r="C7" s="38">
        <v>10</v>
      </c>
      <c r="D7" s="39"/>
      <c r="E7" s="40"/>
      <c r="F7" s="41"/>
      <c r="G7" s="12"/>
      <c r="H7" s="37" t="s">
        <v>35</v>
      </c>
      <c r="I7" s="49">
        <v>60</v>
      </c>
      <c r="J7" s="39"/>
      <c r="K7" s="40" t="s">
        <v>33</v>
      </c>
      <c r="L7" s="41">
        <v>75</v>
      </c>
      <c r="M7" s="2"/>
    </row>
    <row r="8" spans="1:13" ht="13.5" thickBot="1">
      <c r="A8" s="8"/>
      <c r="B8" s="42" t="s">
        <v>29</v>
      </c>
      <c r="C8" s="43">
        <v>10</v>
      </c>
      <c r="D8" s="44"/>
      <c r="E8" s="45"/>
      <c r="F8" s="46"/>
      <c r="G8" s="12"/>
      <c r="H8" s="42" t="s">
        <v>36</v>
      </c>
      <c r="I8" s="50">
        <v>120</v>
      </c>
      <c r="J8" s="44"/>
      <c r="K8" s="45"/>
      <c r="L8" s="46"/>
      <c r="M8" s="2"/>
    </row>
    <row r="9" spans="1:13" ht="6" customHeight="1" thickBot="1" thickTop="1">
      <c r="A9" s="8"/>
      <c r="B9" s="22"/>
      <c r="C9" s="20"/>
      <c r="D9" s="14"/>
      <c r="E9" s="20"/>
      <c r="F9" s="20"/>
      <c r="G9" s="13"/>
      <c r="H9" s="14"/>
      <c r="I9" s="14"/>
      <c r="J9" s="14"/>
      <c r="K9" s="14"/>
      <c r="L9" s="23"/>
      <c r="M9" s="2"/>
    </row>
    <row r="10" spans="1:13" ht="20.25" thickTop="1">
      <c r="A10" s="8"/>
      <c r="B10" s="25" t="s">
        <v>8</v>
      </c>
      <c r="C10" s="26"/>
      <c r="D10" s="26"/>
      <c r="E10" s="26"/>
      <c r="F10" s="27"/>
      <c r="G10" s="14"/>
      <c r="H10" s="25" t="s">
        <v>0</v>
      </c>
      <c r="I10" s="26"/>
      <c r="J10" s="26"/>
      <c r="K10" s="26"/>
      <c r="L10" s="27"/>
      <c r="M10" s="2"/>
    </row>
    <row r="11" spans="1:13" ht="12.75">
      <c r="A11" s="8"/>
      <c r="B11" s="28" t="s">
        <v>9</v>
      </c>
      <c r="C11" s="47" t="s">
        <v>10</v>
      </c>
      <c r="D11" s="30"/>
      <c r="E11" s="31" t="s">
        <v>9</v>
      </c>
      <c r="F11" s="32" t="s">
        <v>7</v>
      </c>
      <c r="G11" s="11"/>
      <c r="H11" s="28" t="s">
        <v>5</v>
      </c>
      <c r="I11" s="47" t="s">
        <v>10</v>
      </c>
      <c r="J11" s="30"/>
      <c r="K11" s="31" t="s">
        <v>6</v>
      </c>
      <c r="L11" s="32" t="s">
        <v>12</v>
      </c>
      <c r="M11" s="2"/>
    </row>
    <row r="12" spans="1:13" ht="12.75">
      <c r="A12" s="8"/>
      <c r="B12" s="33" t="s">
        <v>17</v>
      </c>
      <c r="C12" s="48" t="s">
        <v>18</v>
      </c>
      <c r="D12" s="30"/>
      <c r="E12" s="35" t="s">
        <v>17</v>
      </c>
      <c r="F12" s="36" t="s">
        <v>18</v>
      </c>
      <c r="G12" s="11"/>
      <c r="H12" s="33" t="s">
        <v>17</v>
      </c>
      <c r="I12" s="48" t="s">
        <v>18</v>
      </c>
      <c r="J12" s="30"/>
      <c r="K12" s="35" t="s">
        <v>17</v>
      </c>
      <c r="L12" s="36" t="s">
        <v>18</v>
      </c>
      <c r="M12" s="2"/>
    </row>
    <row r="13" spans="1:13" ht="12.75">
      <c r="A13" s="8"/>
      <c r="B13" s="37" t="s">
        <v>22</v>
      </c>
      <c r="C13" s="49">
        <v>60</v>
      </c>
      <c r="D13" s="39"/>
      <c r="E13" s="40" t="s">
        <v>23</v>
      </c>
      <c r="F13" s="41">
        <v>90</v>
      </c>
      <c r="G13" s="12"/>
      <c r="H13" s="37" t="s">
        <v>39</v>
      </c>
      <c r="I13" s="49">
        <v>15</v>
      </c>
      <c r="J13" s="39"/>
      <c r="K13" s="40" t="s">
        <v>37</v>
      </c>
      <c r="L13" s="41">
        <v>30</v>
      </c>
      <c r="M13" s="2"/>
    </row>
    <row r="14" spans="1:13" ht="13.5" thickBot="1">
      <c r="A14" s="8"/>
      <c r="B14" s="42"/>
      <c r="C14" s="50"/>
      <c r="D14" s="44"/>
      <c r="E14" s="45" t="s">
        <v>24</v>
      </c>
      <c r="F14" s="46">
        <v>360</v>
      </c>
      <c r="G14" s="12"/>
      <c r="H14" s="42" t="s">
        <v>40</v>
      </c>
      <c r="I14" s="50">
        <v>270</v>
      </c>
      <c r="J14" s="44"/>
      <c r="K14" s="45" t="s">
        <v>38</v>
      </c>
      <c r="L14" s="46">
        <v>30</v>
      </c>
      <c r="M14" s="2"/>
    </row>
    <row r="15" spans="1:13" ht="5.25" customHeight="1" thickBot="1" thickTop="1">
      <c r="A15" s="8"/>
      <c r="B15" s="19"/>
      <c r="C15" s="14"/>
      <c r="D15" s="14"/>
      <c r="E15" s="14"/>
      <c r="F15" s="14"/>
      <c r="G15" s="13"/>
      <c r="H15" s="20"/>
      <c r="I15" s="20"/>
      <c r="J15" s="14"/>
      <c r="K15" s="20"/>
      <c r="L15" s="21"/>
      <c r="M15" s="2"/>
    </row>
    <row r="16" spans="1:18" ht="20.25" thickTop="1">
      <c r="A16" s="8"/>
      <c r="B16" s="25" t="s">
        <v>11</v>
      </c>
      <c r="C16" s="26"/>
      <c r="D16" s="26"/>
      <c r="E16" s="26"/>
      <c r="F16" s="27"/>
      <c r="G16" s="14"/>
      <c r="H16" s="25" t="s">
        <v>15</v>
      </c>
      <c r="I16" s="26"/>
      <c r="J16" s="26"/>
      <c r="K16" s="26"/>
      <c r="L16" s="27"/>
      <c r="M16" s="2"/>
      <c r="R16" s="24"/>
    </row>
    <row r="17" spans="1:13" ht="12.75">
      <c r="A17" s="8"/>
      <c r="B17" s="28" t="s">
        <v>5</v>
      </c>
      <c r="C17" s="47" t="s">
        <v>25</v>
      </c>
      <c r="D17" s="30"/>
      <c r="E17" s="31" t="s">
        <v>6</v>
      </c>
      <c r="F17" s="32" t="s">
        <v>7</v>
      </c>
      <c r="G17" s="11"/>
      <c r="H17" s="28" t="s">
        <v>5</v>
      </c>
      <c r="I17" s="47"/>
      <c r="J17" s="30"/>
      <c r="K17" s="31" t="s">
        <v>16</v>
      </c>
      <c r="L17" s="32" t="s">
        <v>31</v>
      </c>
      <c r="M17" s="2"/>
    </row>
    <row r="18" spans="1:13" ht="12.75">
      <c r="A18" s="8"/>
      <c r="B18" s="33" t="s">
        <v>17</v>
      </c>
      <c r="C18" s="48" t="s">
        <v>18</v>
      </c>
      <c r="D18" s="30"/>
      <c r="E18" s="35" t="s">
        <v>17</v>
      </c>
      <c r="F18" s="36" t="s">
        <v>18</v>
      </c>
      <c r="G18" s="11"/>
      <c r="H18" s="33" t="s">
        <v>17</v>
      </c>
      <c r="I18" s="48" t="s">
        <v>18</v>
      </c>
      <c r="J18" s="30"/>
      <c r="K18" s="51" t="s">
        <v>17</v>
      </c>
      <c r="L18" s="36" t="s">
        <v>18</v>
      </c>
      <c r="M18" s="2"/>
    </row>
    <row r="19" spans="1:13" ht="12.75">
      <c r="A19" s="8"/>
      <c r="B19" s="37" t="s">
        <v>26</v>
      </c>
      <c r="C19" s="49">
        <v>10</v>
      </c>
      <c r="D19" s="39"/>
      <c r="E19" s="40" t="s">
        <v>30</v>
      </c>
      <c r="F19" s="41">
        <v>45</v>
      </c>
      <c r="G19" s="12"/>
      <c r="H19" s="37" t="s">
        <v>41</v>
      </c>
      <c r="I19" s="49">
        <v>10</v>
      </c>
      <c r="J19" s="39"/>
      <c r="K19" s="40" t="s">
        <v>43</v>
      </c>
      <c r="L19" s="41">
        <v>20</v>
      </c>
      <c r="M19" s="2"/>
    </row>
    <row r="20" spans="1:13" ht="12.75">
      <c r="A20" s="8"/>
      <c r="B20" s="37" t="s">
        <v>27</v>
      </c>
      <c r="C20" s="49">
        <v>10</v>
      </c>
      <c r="D20" s="39"/>
      <c r="E20" s="40"/>
      <c r="F20" s="41"/>
      <c r="G20" s="12"/>
      <c r="H20" s="37" t="s">
        <v>42</v>
      </c>
      <c r="I20" s="49">
        <v>10</v>
      </c>
      <c r="J20" s="39"/>
      <c r="K20" s="40" t="s">
        <v>44</v>
      </c>
      <c r="L20" s="41">
        <v>20</v>
      </c>
      <c r="M20" s="2"/>
    </row>
    <row r="21" spans="1:13" ht="12.75">
      <c r="A21" s="8"/>
      <c r="B21" s="37" t="s">
        <v>28</v>
      </c>
      <c r="C21" s="49">
        <v>10</v>
      </c>
      <c r="D21" s="39"/>
      <c r="E21" s="40"/>
      <c r="F21" s="41"/>
      <c r="G21" s="12"/>
      <c r="H21" s="37"/>
      <c r="I21" s="49"/>
      <c r="J21" s="39"/>
      <c r="K21" s="40" t="s">
        <v>45</v>
      </c>
      <c r="L21" s="41">
        <v>5</v>
      </c>
      <c r="M21" s="2"/>
    </row>
    <row r="22" spans="1:13" ht="13.5" thickBot="1">
      <c r="A22" s="8"/>
      <c r="B22" s="42"/>
      <c r="C22" s="50"/>
      <c r="D22" s="44"/>
      <c r="E22" s="45"/>
      <c r="F22" s="46"/>
      <c r="G22" s="12"/>
      <c r="H22" s="42"/>
      <c r="I22" s="50"/>
      <c r="J22" s="44"/>
      <c r="K22" s="45" t="s">
        <v>46</v>
      </c>
      <c r="L22" s="46">
        <v>10</v>
      </c>
      <c r="M22" s="2"/>
    </row>
    <row r="23" spans="1:13" ht="6.75" customHeight="1" thickBot="1" thickTop="1">
      <c r="A23" s="8"/>
      <c r="B23" s="17"/>
      <c r="C23" s="12"/>
      <c r="D23" s="12"/>
      <c r="E23" s="12"/>
      <c r="F23" s="12"/>
      <c r="G23" s="15"/>
      <c r="H23" s="12"/>
      <c r="I23" s="12"/>
      <c r="J23" s="12"/>
      <c r="K23" s="12"/>
      <c r="L23" s="18"/>
      <c r="M23" s="2"/>
    </row>
    <row r="24" spans="1:13" ht="20.25" thickTop="1">
      <c r="A24" s="8"/>
      <c r="B24" s="25" t="s">
        <v>14</v>
      </c>
      <c r="C24" s="26"/>
      <c r="D24" s="26"/>
      <c r="E24" s="26"/>
      <c r="F24" s="27"/>
      <c r="G24" s="14"/>
      <c r="H24" s="25" t="s">
        <v>49</v>
      </c>
      <c r="I24" s="26"/>
      <c r="J24" s="26"/>
      <c r="K24" s="26"/>
      <c r="L24" s="27"/>
      <c r="M24" s="2"/>
    </row>
    <row r="25" spans="1:13" ht="12.75">
      <c r="A25" s="8"/>
      <c r="B25" s="28" t="s">
        <v>16</v>
      </c>
      <c r="C25" s="47" t="s">
        <v>47</v>
      </c>
      <c r="D25" s="52"/>
      <c r="E25" s="53"/>
      <c r="F25" s="54"/>
      <c r="G25" s="14"/>
      <c r="H25" s="28" t="s">
        <v>50</v>
      </c>
      <c r="I25" s="47" t="s">
        <v>51</v>
      </c>
      <c r="J25" s="52"/>
      <c r="K25" s="53"/>
      <c r="L25" s="54"/>
      <c r="M25" s="2"/>
    </row>
    <row r="26" spans="1:13" ht="12.75">
      <c r="A26" s="8"/>
      <c r="B26" s="33" t="s">
        <v>17</v>
      </c>
      <c r="C26" s="48" t="s">
        <v>18</v>
      </c>
      <c r="D26" s="52"/>
      <c r="E26" s="55"/>
      <c r="F26" s="56"/>
      <c r="G26" s="14"/>
      <c r="H26" s="33" t="s">
        <v>17</v>
      </c>
      <c r="I26" s="48" t="s">
        <v>18</v>
      </c>
      <c r="J26" s="52"/>
      <c r="K26" s="55"/>
      <c r="L26" s="56"/>
      <c r="M26" s="2"/>
    </row>
    <row r="27" spans="1:13" ht="13.5" thickBot="1">
      <c r="A27" s="8"/>
      <c r="B27" s="42" t="s">
        <v>48</v>
      </c>
      <c r="C27" s="50">
        <v>5</v>
      </c>
      <c r="D27" s="59"/>
      <c r="E27" s="60"/>
      <c r="F27" s="61"/>
      <c r="G27" s="16"/>
      <c r="H27" s="57" t="s">
        <v>52</v>
      </c>
      <c r="I27" s="58">
        <v>5</v>
      </c>
      <c r="J27" s="59"/>
      <c r="K27" s="60"/>
      <c r="L27" s="61"/>
      <c r="M27" s="2"/>
    </row>
    <row r="28" spans="1:13" ht="9.75" customHeight="1" thickBot="1" thickTop="1">
      <c r="A28" s="4"/>
      <c r="B28" s="5"/>
      <c r="C28" s="6"/>
      <c r="D28" s="6"/>
      <c r="E28" s="6"/>
      <c r="F28" s="6"/>
      <c r="G28" s="6"/>
      <c r="H28" s="6"/>
      <c r="I28" s="6"/>
      <c r="J28" s="6"/>
      <c r="K28" s="6"/>
      <c r="L28" s="6"/>
      <c r="M28" s="3"/>
    </row>
    <row r="29" ht="17.25" customHeight="1" thickTop="1"/>
  </sheetData>
  <printOptions/>
  <pageMargins left="0.75" right="0.75" top="1" bottom="1" header="0.4921259845" footer="0.492125984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EMPAT Service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</dc:creator>
  <cp:keywords/>
  <dc:description/>
  <cp:lastModifiedBy>Ing. Jan Kužel</cp:lastModifiedBy>
  <cp:lastPrinted>2007-11-08T11:28:30Z</cp:lastPrinted>
  <dcterms:created xsi:type="dcterms:W3CDTF">2007-11-07T20:40:14Z</dcterms:created>
  <dcterms:modified xsi:type="dcterms:W3CDTF">2007-11-23T09:39:45Z</dcterms:modified>
  <cp:category/>
  <cp:version/>
  <cp:contentType/>
  <cp:contentStatus/>
</cp:coreProperties>
</file>